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1C48BE63-FF85-449D-A1E3-E2FD7746D793}" xr6:coauthVersionLast="47" xr6:coauthVersionMax="47" xr10:uidLastSave="{00000000-0000-0000-0000-000000000000}"/>
  <bookViews>
    <workbookView xWindow="-120" yWindow="-120" windowWidth="29040" windowHeight="1572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4" i="4"/>
  <c r="G24" i="4" s="1"/>
  <c r="F60" i="4" l="1"/>
  <c r="E60" i="4"/>
  <c r="C60" i="4"/>
  <c r="B60" i="4"/>
  <c r="D58" i="4"/>
  <c r="G58" i="4" s="1"/>
  <c r="D54" i="4"/>
  <c r="G54" i="4" s="1"/>
  <c r="D56" i="4"/>
  <c r="G56" i="4" s="1"/>
  <c r="D52" i="4"/>
  <c r="G52" i="4" s="1"/>
  <c r="D50" i="4"/>
  <c r="G50" i="4" s="1"/>
  <c r="D48" i="4"/>
  <c r="G48" i="4" s="1"/>
  <c r="D46" i="4"/>
  <c r="G46" i="4" s="1"/>
  <c r="D44" i="4"/>
  <c r="G44" i="4" s="1"/>
  <c r="F37" i="4"/>
  <c r="E37" i="4"/>
  <c r="D35" i="4"/>
  <c r="G35" i="4" s="1"/>
  <c r="D34" i="4"/>
  <c r="G34" i="4" s="1"/>
  <c r="D33" i="4"/>
  <c r="G33" i="4" s="1"/>
  <c r="D32" i="4"/>
  <c r="G32" i="4" s="1"/>
  <c r="C37" i="4"/>
  <c r="B3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25" i="4"/>
  <c r="E25" i="4"/>
  <c r="C25" i="4"/>
  <c r="B25" i="4"/>
  <c r="G60" i="4" l="1"/>
  <c r="D60" i="4"/>
  <c r="G37" i="4"/>
  <c r="D37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<sst xmlns="http://schemas.openxmlformats.org/spreadsheetml/2006/main" count="204" uniqueCount="151">
  <si>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</si>
  <si>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</si>
  <si>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</si>
  <si>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</si>
  <si>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</si>
  <si>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</si>
  <si>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</si>
  <si>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</si>
  <si>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</si>
  <si>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</si>
  <si>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</si>
  <si>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</si>
  <si>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</si>
  <si>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</si>
  <si>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</si>
  <si>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</si>
  <si>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</si>
  <si>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</si>
  <si>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</si>
  <si>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</si>
  <si>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</si>
  <si>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</si>
  <si>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</si>
  <si>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</si>
  <si>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</si>
  <si>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</si>
  <si>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</si>
  <si>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</si>
  <si>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</si>
  <si>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</si>
  <si>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</si>
  <si>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</si>
  <si>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</si>
  <si>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</si>
  <si>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</si>
  <si>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</si>
  <si>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</si>
  <si>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</si>
  <si>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</si>
  <si>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</si>
  <si>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</si>
  <si>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</si>
  <si>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</si>
  <si>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</si>
  <si>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</si>
  <si>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</si>
  <si>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</si>
  <si>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</si>
  <si>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</si>
  <si>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</si>
  <si>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</si>
  <si>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</si>
  <si>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</si>
  <si>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</si>
  <si>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</si>
  <si>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</si>
  <si>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</si>
  <si>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</si>
  <si>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</si>
  <si>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</si>
  <si>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</si>
  <si>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</si>
  <si>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</si>
  <si>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</si>
  <si>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</si>
  <si>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</si>
  <si>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</si>
  <si>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</si>
  <si>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</si>
  <si>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</si>
  <si>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</si>
  <si>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</si>
  <si>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</si>
  <si>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</si>
  <si>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</si>
  <si>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</si>
  <si>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</si>
  <si>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</si>
  <si>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</si>
  <si>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</si>
  <si>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</si>
  <si>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</si>
  <si>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</si>
  <si>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</si>
  <si>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</si>
  <si>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</si>
  <si>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</si>
  <si>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</si>
  <si>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</si>
  <si>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</si>
  <si>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</si>
  <si>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</si>
  <si>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</si>
  <si>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</si>
  <si>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</si>
  <si>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</si>
  <si>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</si>
  <si>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</si>
  <si>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</si>
  <si>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</si>
  <si>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</si>
  <si>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</si>
  <si>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</si>
  <si>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</si>
  <si>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</si>
  <si>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</si>
  <si>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</si>
  <si>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</si>
  <si>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</si>
  <si>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</si>
  <si>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</si>
  <si>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</si>
  <si>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</si>
  <si>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</si>
  <si>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</si>
  <si>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</si>
  <si>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</si>
  <si>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</si>
  <si>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</si>
  <si>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</si>
  <si>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</si>
  <si>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</si>
  <si>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</si>
  <si>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</si>
  <si>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</si>
  <si>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</si>
  <si>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</si>
  <si>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</si>
  <si>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San Felipe, Gto.
Estado Analítico del Ejercicio del Presupuesto de Egresos
Clasificación por Objeto del Gasto (Capítulo y Concepto)
Del 1 de Enero al 30 de Junio de 2025
(Cifras en Pesos)</t>
  </si>
  <si>
    <t>Sistema para el Desarrollo Integral de la Familia del Municipio de San Felipe, Gto.
Estado Analítico del Ejercicio del Presupuesto de Egresos
Clasificación Económica (por Tipo de Gasto)
Del 1 de Enero al 30 de Junio de 2025
(Cifras en Pesos)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</si>
  <si>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</si>
  <si>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</si>
  <si>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</si>
  <si>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</si>
  <si>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</si>
  <si>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</si>
  <si>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</si>
  <si>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</si>
  <si>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</si>
  <si>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</si>
  <si>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</si>
  <si>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</si>
  <si>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</si>
  <si>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</si>
  <si>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</si>
  <si>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</si>
  <si>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</si>
  <si>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</si>
  <si>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</si>
  <si>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30 de Junio de 2025
(Cifras en Pesos)</t>
  </si>
  <si>
    <t>Sistema para el Desarrollo Integral de la Familia del Municipio de San Felipe, Gto.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</si>
</sst>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2705100</xdr:colOff>
      <xdr:row>65</xdr:row>
      <xdr:rowOff>76200</xdr:rowOff>
    </xdr:from>
    <xdr:to>
      <xdr:col>5</xdr:col>
      <xdr:colOff>42655</xdr:colOff>
      <xdr:row>71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3CFBE28-DE15-462D-879E-E7F2B19877CC}"/>
            </a:ext>
          </a:extLst>
        </xdr:cNvPr>
        <xdr:cNvSpPr txBox="1"/>
      </xdr:nvSpPr>
      <xdr:spPr>
        <a:xfrm>
          <a:off x="2705100" y="118491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1685925</xdr:colOff>
      <xdr:row>20</xdr:row>
      <xdr:rowOff>47625</xdr:rowOff>
    </xdr:from>
    <xdr:to>
      <xdr:col>5</xdr:col>
      <xdr:colOff>899905</xdr:colOff>
      <xdr:row>25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F28EB07-4115-4044-A311-D6A3902B98D3}"/>
            </a:ext>
          </a:extLst>
        </xdr:cNvPr>
        <xdr:cNvSpPr txBox="1"/>
      </xdr:nvSpPr>
      <xdr:spPr>
        <a:xfrm>
          <a:off x="1685925" y="35623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1971675</xdr:colOff>
      <xdr:row>81</xdr:row>
      <xdr:rowOff>9525</xdr:rowOff>
    </xdr:from>
    <xdr:to>
      <xdr:col>5</xdr:col>
      <xdr:colOff>233155</xdr:colOff>
      <xdr:row>86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4B5956E-3EAA-451B-8FA1-A5554C0AE410}"/>
            </a:ext>
          </a:extLst>
        </xdr:cNvPr>
        <xdr:cNvSpPr txBox="1"/>
      </xdr:nvSpPr>
      <xdr:spPr>
        <a:xfrm>
          <a:off x="1971675" y="1237297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2495550</xdr:colOff>
      <xdr:row>47</xdr:row>
      <xdr:rowOff>0</xdr:rowOff>
    </xdr:from>
    <xdr:to>
      <xdr:col>4</xdr:col>
      <xdr:colOff>966580</xdr:colOff>
      <xdr:row>52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D326AF8-3B0D-4B5B-8AF8-4D18214B22F0}"/>
            </a:ext>
          </a:extLst>
        </xdr:cNvPr>
        <xdr:cNvSpPr txBox="1"/>
      </xdr:nvSpPr>
      <xdr:spPr>
        <a:xfrm>
          <a:off x="2495550" y="74676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workbookViewId="0">
      <selection activeCell="K13" sqref="K1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149</v>
      </c>
      <c r="B1" s="41"/>
      <c r="C1" s="41"/>
      <c r="D1" s="41"/>
      <c r="E1" s="41"/>
      <c r="F1" s="41"/>
      <c r="G1" s="42"/>
    </row>
    <row r="2" spans="1:7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605398.99</v>
      </c>
      <c r="C5" s="27">
        <v>15000</v>
      </c>
      <c r="D5" s="27">
        <f>B5+C5</f>
        <v>620398.99</v>
      </c>
      <c r="E5" s="27">
        <v>264844.65000000002</v>
      </c>
      <c r="F5" s="27">
        <v>264844.65000000002</v>
      </c>
      <c r="G5" s="27">
        <f>D5-E5</f>
        <v>355554.33999999997</v>
      </c>
    </row>
    <row r="6" spans="1:7" x14ac:dyDescent="0.2">
      <c r="A6" s="14" t="s">
        <v>131</v>
      </c>
      <c r="B6" s="27">
        <v>743651.66</v>
      </c>
      <c r="C6" s="27">
        <v>1542240.19</v>
      </c>
      <c r="D6" s="27">
        <f t="shared" ref="D6:D11" si="0">B6+C6</f>
        <v>2285891.85</v>
      </c>
      <c r="E6" s="27">
        <v>776567.47</v>
      </c>
      <c r="F6" s="27">
        <v>776567.47</v>
      </c>
      <c r="G6" s="27">
        <f t="shared" ref="G6:G11" si="1">D6-E6</f>
        <v>1509324.3800000001</v>
      </c>
    </row>
    <row r="7" spans="1:7" x14ac:dyDescent="0.2">
      <c r="A7" s="14" t="s">
        <v>132</v>
      </c>
      <c r="B7" s="27">
        <v>1125062.68</v>
      </c>
      <c r="C7" s="27">
        <v>439052</v>
      </c>
      <c r="D7" s="27">
        <f t="shared" si="0"/>
        <v>1564114.68</v>
      </c>
      <c r="E7" s="27">
        <v>776144.25</v>
      </c>
      <c r="F7" s="27">
        <v>776144.25</v>
      </c>
      <c r="G7" s="27">
        <f t="shared" si="1"/>
        <v>787970.42999999993</v>
      </c>
    </row>
    <row r="8" spans="1:7" x14ac:dyDescent="0.2">
      <c r="A8" s="14" t="s">
        <v>133</v>
      </c>
      <c r="B8" s="27">
        <v>428305.91</v>
      </c>
      <c r="C8" s="27">
        <v>0</v>
      </c>
      <c r="D8" s="27">
        <f t="shared" si="0"/>
        <v>428305.91</v>
      </c>
      <c r="E8" s="27">
        <v>179300.59</v>
      </c>
      <c r="F8" s="27">
        <v>179300.59</v>
      </c>
      <c r="G8" s="27">
        <f t="shared" si="1"/>
        <v>249005.31999999998</v>
      </c>
    </row>
    <row r="9" spans="1:7" x14ac:dyDescent="0.2">
      <c r="A9" s="14" t="s">
        <v>134</v>
      </c>
      <c r="B9" s="27">
        <v>408439.76</v>
      </c>
      <c r="C9" s="27">
        <v>484133.74</v>
      </c>
      <c r="D9" s="27">
        <f t="shared" si="0"/>
        <v>892573.5</v>
      </c>
      <c r="E9" s="27">
        <v>137004.85</v>
      </c>
      <c r="F9" s="27">
        <v>137004.85</v>
      </c>
      <c r="G9" s="27">
        <f t="shared" si="1"/>
        <v>755568.65</v>
      </c>
    </row>
    <row r="10" spans="1:7" x14ac:dyDescent="0.2">
      <c r="A10" s="14" t="s">
        <v>135</v>
      </c>
      <c r="B10" s="27">
        <v>1544889.12</v>
      </c>
      <c r="C10" s="27">
        <v>207500</v>
      </c>
      <c r="D10" s="27">
        <f t="shared" si="0"/>
        <v>1752389.12</v>
      </c>
      <c r="E10" s="27">
        <v>670905.49</v>
      </c>
      <c r="F10" s="27">
        <v>670905.49</v>
      </c>
      <c r="G10" s="27">
        <f t="shared" si="1"/>
        <v>1081483.6300000001</v>
      </c>
    </row>
    <row r="11" spans="1:7" x14ac:dyDescent="0.2">
      <c r="A11" s="14" t="s">
        <v>136</v>
      </c>
      <c r="B11" s="27">
        <v>730510.4</v>
      </c>
      <c r="C11" s="27">
        <v>70000</v>
      </c>
      <c r="D11" s="27">
        <f t="shared" si="0"/>
        <v>800510.4</v>
      </c>
      <c r="E11" s="27">
        <v>316631.73</v>
      </c>
      <c r="F11" s="27">
        <v>316631.73</v>
      </c>
      <c r="G11" s="27">
        <f t="shared" si="1"/>
        <v>483878.67000000004</v>
      </c>
    </row>
    <row r="12" spans="1:7" x14ac:dyDescent="0.2">
      <c r="A12" s="14" t="s">
        <v>137</v>
      </c>
      <c r="B12" s="27">
        <v>153378.32</v>
      </c>
      <c r="C12" s="27">
        <v>0</v>
      </c>
      <c r="D12" s="27">
        <f t="shared" ref="D12" si="2">B12+C12</f>
        <v>153378.32</v>
      </c>
      <c r="E12" s="27">
        <v>64033.33</v>
      </c>
      <c r="F12" s="27">
        <v>64033.33</v>
      </c>
      <c r="G12" s="27">
        <f t="shared" ref="G12" si="3">D12-E12</f>
        <v>89344.99</v>
      </c>
    </row>
    <row r="13" spans="1:7" x14ac:dyDescent="0.2">
      <c r="A13" s="14" t="s">
        <v>138</v>
      </c>
      <c r="B13" s="27">
        <v>335337.76</v>
      </c>
      <c r="C13" s="27">
        <v>10000</v>
      </c>
      <c r="D13" s="27">
        <f t="shared" ref="D13" si="4">B13+C13</f>
        <v>345337.76</v>
      </c>
      <c r="E13" s="27">
        <v>146112.95999999999</v>
      </c>
      <c r="F13" s="27">
        <v>146112.95999999999</v>
      </c>
      <c r="G13" s="27">
        <f t="shared" ref="G13" si="5">D13-E13</f>
        <v>199224.80000000002</v>
      </c>
    </row>
    <row r="14" spans="1:7" x14ac:dyDescent="0.2">
      <c r="A14" s="14" t="s">
        <v>139</v>
      </c>
      <c r="B14" s="27">
        <v>818377.51</v>
      </c>
      <c r="C14" s="27">
        <v>7500</v>
      </c>
      <c r="D14" s="27">
        <f t="shared" ref="D14" si="6">B14+C14</f>
        <v>825877.51</v>
      </c>
      <c r="E14" s="27">
        <v>340335.14</v>
      </c>
      <c r="F14" s="27">
        <v>340335.14</v>
      </c>
      <c r="G14" s="27">
        <f t="shared" ref="G14" si="7">D14-E14</f>
        <v>485542.37</v>
      </c>
    </row>
    <row r="15" spans="1:7" x14ac:dyDescent="0.2">
      <c r="A15" s="14" t="s">
        <v>140</v>
      </c>
      <c r="B15" s="27">
        <v>1210401.25</v>
      </c>
      <c r="C15" s="27">
        <v>35000</v>
      </c>
      <c r="D15" s="27">
        <f t="shared" ref="D15" si="8">B15+C15</f>
        <v>1245401.25</v>
      </c>
      <c r="E15" s="27">
        <v>499878.53</v>
      </c>
      <c r="F15" s="27">
        <v>499878.53</v>
      </c>
      <c r="G15" s="27">
        <f t="shared" ref="G15" si="9">D15-E15</f>
        <v>745522.72</v>
      </c>
    </row>
    <row r="16" spans="1:7" x14ac:dyDescent="0.2">
      <c r="A16" s="14" t="s">
        <v>141</v>
      </c>
      <c r="B16" s="27">
        <v>158135.28</v>
      </c>
      <c r="C16" s="27">
        <v>848</v>
      </c>
      <c r="D16" s="27">
        <f t="shared" ref="D16" si="10">B16+C16</f>
        <v>158983.28</v>
      </c>
      <c r="E16" s="27">
        <v>66586.490000000005</v>
      </c>
      <c r="F16" s="27">
        <v>66586.490000000005</v>
      </c>
      <c r="G16" s="27">
        <f t="shared" ref="G16" si="11">D16-E16</f>
        <v>92396.79</v>
      </c>
    </row>
    <row r="17" spans="1:7" x14ac:dyDescent="0.2">
      <c r="A17" s="14" t="s">
        <v>142</v>
      </c>
      <c r="B17" s="27">
        <v>2741221.07</v>
      </c>
      <c r="C17" s="27">
        <v>53000</v>
      </c>
      <c r="D17" s="27">
        <f t="shared" ref="D17" si="12">B17+C17</f>
        <v>2794221.07</v>
      </c>
      <c r="E17" s="27">
        <v>1128470.3400000001</v>
      </c>
      <c r="F17" s="27">
        <v>1128470.3400000001</v>
      </c>
      <c r="G17" s="27">
        <f t="shared" ref="G17" si="13">D17-E17</f>
        <v>1665750.7299999997</v>
      </c>
    </row>
    <row r="18" spans="1:7" x14ac:dyDescent="0.2">
      <c r="A18" s="14" t="s">
        <v>143</v>
      </c>
      <c r="B18" s="27">
        <v>492553.32</v>
      </c>
      <c r="C18" s="27">
        <v>70170.320000000007</v>
      </c>
      <c r="D18" s="27">
        <f t="shared" ref="D18" si="14">B18+C18</f>
        <v>562723.64</v>
      </c>
      <c r="E18" s="27">
        <v>158073.53</v>
      </c>
      <c r="F18" s="27">
        <v>158073.53</v>
      </c>
      <c r="G18" s="27">
        <f t="shared" ref="G18" si="15">D18-E18</f>
        <v>404650.11</v>
      </c>
    </row>
    <row r="19" spans="1:7" x14ac:dyDescent="0.2">
      <c r="A19" s="14" t="s">
        <v>144</v>
      </c>
      <c r="B19" s="27">
        <v>1400888.6</v>
      </c>
      <c r="C19" s="27">
        <v>38041.64</v>
      </c>
      <c r="D19" s="27">
        <f t="shared" ref="D19" si="16">B19+C19</f>
        <v>1438930.24</v>
      </c>
      <c r="E19" s="27">
        <v>565042.32999999996</v>
      </c>
      <c r="F19" s="27">
        <v>565042.32999999996</v>
      </c>
      <c r="G19" s="27">
        <f t="shared" ref="G19" si="17">D19-E19</f>
        <v>873887.91</v>
      </c>
    </row>
    <row r="20" spans="1:7" x14ac:dyDescent="0.2">
      <c r="A20" s="14" t="s">
        <v>145</v>
      </c>
      <c r="B20" s="27">
        <v>157318.1</v>
      </c>
      <c r="C20" s="27">
        <v>0</v>
      </c>
      <c r="D20" s="27">
        <f t="shared" ref="D20" si="18">B20+C20</f>
        <v>157318.1</v>
      </c>
      <c r="E20" s="27">
        <v>64442.59</v>
      </c>
      <c r="F20" s="27">
        <v>64442.59</v>
      </c>
      <c r="G20" s="27">
        <f t="shared" ref="G20" si="19">D20-E20</f>
        <v>92875.510000000009</v>
      </c>
    </row>
    <row r="21" spans="1:7" x14ac:dyDescent="0.2">
      <c r="A21" s="14" t="s">
        <v>146</v>
      </c>
      <c r="B21" s="27">
        <v>3387990.29</v>
      </c>
      <c r="C21" s="27">
        <v>-218731.66</v>
      </c>
      <c r="D21" s="27">
        <f t="shared" ref="D21" si="20">B21+C21</f>
        <v>3169258.63</v>
      </c>
      <c r="E21" s="27">
        <v>1184252.79</v>
      </c>
      <c r="F21" s="27">
        <v>1184252.79</v>
      </c>
      <c r="G21" s="27">
        <f t="shared" ref="G21" si="21">D21-E21</f>
        <v>1985005.8399999999</v>
      </c>
    </row>
    <row r="22" spans="1:7" x14ac:dyDescent="0.2">
      <c r="A22" s="14" t="s">
        <v>147</v>
      </c>
      <c r="B22" s="27">
        <v>843926.55</v>
      </c>
      <c r="C22" s="27">
        <v>218000</v>
      </c>
      <c r="D22" s="27">
        <f t="shared" ref="D22" si="22">B22+C22</f>
        <v>1061926.55</v>
      </c>
      <c r="E22" s="27">
        <v>433271.54</v>
      </c>
      <c r="F22" s="27">
        <v>433271.54</v>
      </c>
      <c r="G22" s="27">
        <f t="shared" ref="G22" si="23">D22-E22</f>
        <v>628655.01</v>
      </c>
    </row>
    <row r="23" spans="1:7" x14ac:dyDescent="0.2">
      <c r="A23" s="14" t="s">
        <v>148</v>
      </c>
      <c r="B23" s="27">
        <v>453305.08</v>
      </c>
      <c r="C23" s="27">
        <v>-20314.38</v>
      </c>
      <c r="D23" s="27">
        <f t="shared" ref="D23" si="24">B23+C23</f>
        <v>432990.7</v>
      </c>
      <c r="E23" s="27">
        <v>163522.51999999999</v>
      </c>
      <c r="F23" s="27">
        <v>163522.51999999999</v>
      </c>
      <c r="G23" s="27">
        <f t="shared" ref="G23" si="25">D23-E23</f>
        <v>269468.18000000005</v>
      </c>
    </row>
    <row r="24" spans="1:7" x14ac:dyDescent="0.2">
      <c r="A24" s="14"/>
      <c r="B24" s="27">
        <v>0</v>
      </c>
      <c r="C24" s="27">
        <v>0</v>
      </c>
      <c r="D24" s="27">
        <f t="shared" ref="D24" si="26">B24+C24</f>
        <v>0</v>
      </c>
      <c r="E24" s="27">
        <v>0</v>
      </c>
      <c r="F24" s="27">
        <v>0</v>
      </c>
      <c r="G24" s="27">
        <f t="shared" ref="G24" si="27">D24-E24</f>
        <v>0</v>
      </c>
    </row>
    <row r="25" spans="1:7" x14ac:dyDescent="0.2">
      <c r="A25" s="8" t="s">
        <v>122</v>
      </c>
      <c r="B25" s="28">
        <f t="shared" ref="B25:G25" si="28">SUM(B5:B24)</f>
        <v>17739091.649999999</v>
      </c>
      <c r="C25" s="28">
        <f t="shared" si="28"/>
        <v>2951439.8499999996</v>
      </c>
      <c r="D25" s="28">
        <f t="shared" si="28"/>
        <v>20690531.5</v>
      </c>
      <c r="E25" s="28">
        <f t="shared" si="28"/>
        <v>7935421.1200000001</v>
      </c>
      <c r="F25" s="28">
        <f t="shared" si="28"/>
        <v>7935421.1200000001</v>
      </c>
      <c r="G25" s="28">
        <f t="shared" si="28"/>
        <v>12755110.379999999</v>
      </c>
    </row>
    <row r="28" spans="1:7" ht="55.15" customHeight="1" x14ac:dyDescent="0.2">
      <c r="A28" s="40" t="s">
        <v>149</v>
      </c>
      <c r="B28" s="41"/>
      <c r="C28" s="41"/>
      <c r="D28" s="41"/>
      <c r="E28" s="41"/>
      <c r="F28" s="41"/>
      <c r="G28" s="42"/>
    </row>
    <row r="29" spans="1:7" x14ac:dyDescent="0.2">
      <c r="A29" s="23"/>
      <c r="B29" s="20"/>
      <c r="C29" s="21"/>
      <c r="D29" s="18" t="s">
        <v>56</v>
      </c>
      <c r="E29" s="21"/>
      <c r="F29" s="22"/>
      <c r="G29" s="38" t="s">
        <v>55</v>
      </c>
    </row>
    <row r="30" spans="1:7" ht="22.5" x14ac:dyDescent="0.2">
      <c r="A30" s="19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9"/>
    </row>
    <row r="31" spans="1:7" x14ac:dyDescent="0.2">
      <c r="A31" s="24"/>
      <c r="B31" s="25"/>
      <c r="C31" s="25"/>
      <c r="D31" s="25"/>
      <c r="E31" s="25"/>
      <c r="F31" s="25"/>
      <c r="G31" s="25"/>
    </row>
    <row r="32" spans="1:7" x14ac:dyDescent="0.2">
      <c r="A32" s="15" t="s">
        <v>8</v>
      </c>
      <c r="B32" s="27">
        <v>0</v>
      </c>
      <c r="C32" s="27">
        <v>0</v>
      </c>
      <c r="D32" s="27">
        <f>B32+C32</f>
        <v>0</v>
      </c>
      <c r="E32" s="27">
        <v>0</v>
      </c>
      <c r="F32" s="27">
        <v>0</v>
      </c>
      <c r="G32" s="27">
        <f>D32-E32</f>
        <v>0</v>
      </c>
    </row>
    <row r="33" spans="1:7" x14ac:dyDescent="0.2">
      <c r="A33" s="15" t="s">
        <v>9</v>
      </c>
      <c r="B33" s="27">
        <v>0</v>
      </c>
      <c r="C33" s="27">
        <v>0</v>
      </c>
      <c r="D33" s="27">
        <f t="shared" ref="D33:D35" si="29">B33+C33</f>
        <v>0</v>
      </c>
      <c r="E33" s="27">
        <v>0</v>
      </c>
      <c r="F33" s="27">
        <v>0</v>
      </c>
      <c r="G33" s="27">
        <f t="shared" ref="G33:G35" si="30">D33-E33</f>
        <v>0</v>
      </c>
    </row>
    <row r="34" spans="1:7" x14ac:dyDescent="0.2">
      <c r="A34" s="15" t="s">
        <v>10</v>
      </c>
      <c r="B34" s="27">
        <v>0</v>
      </c>
      <c r="C34" s="27">
        <v>0</v>
      </c>
      <c r="D34" s="27">
        <f t="shared" si="29"/>
        <v>0</v>
      </c>
      <c r="E34" s="27">
        <v>0</v>
      </c>
      <c r="F34" s="27">
        <v>0</v>
      </c>
      <c r="G34" s="27">
        <f t="shared" si="30"/>
        <v>0</v>
      </c>
    </row>
    <row r="35" spans="1:7" x14ac:dyDescent="0.2">
      <c r="A35" s="15" t="s">
        <v>123</v>
      </c>
      <c r="B35" s="27">
        <v>0</v>
      </c>
      <c r="C35" s="27">
        <v>0</v>
      </c>
      <c r="D35" s="27">
        <f t="shared" si="29"/>
        <v>0</v>
      </c>
      <c r="E35" s="27">
        <v>0</v>
      </c>
      <c r="F35" s="27">
        <v>0</v>
      </c>
      <c r="G35" s="27">
        <f t="shared" si="30"/>
        <v>0</v>
      </c>
    </row>
    <row r="36" spans="1:7" x14ac:dyDescent="0.2">
      <c r="A36" s="15"/>
      <c r="B36" s="27"/>
      <c r="C36" s="27"/>
      <c r="D36" s="27"/>
      <c r="E36" s="27"/>
      <c r="F36" s="27"/>
      <c r="G36" s="27"/>
    </row>
    <row r="37" spans="1:7" x14ac:dyDescent="0.2">
      <c r="A37" s="8" t="s">
        <v>122</v>
      </c>
      <c r="B37" s="28">
        <f t="shared" ref="B37:G37" si="31">SUM(B32:B35)</f>
        <v>0</v>
      </c>
      <c r="C37" s="28">
        <f t="shared" si="31"/>
        <v>0</v>
      </c>
      <c r="D37" s="28">
        <f t="shared" si="31"/>
        <v>0</v>
      </c>
      <c r="E37" s="28">
        <f t="shared" si="31"/>
        <v>0</v>
      </c>
      <c r="F37" s="28">
        <f t="shared" si="31"/>
        <v>0</v>
      </c>
      <c r="G37" s="28">
        <f t="shared" si="31"/>
        <v>0</v>
      </c>
    </row>
    <row r="40" spans="1:7" ht="59.45" customHeight="1" x14ac:dyDescent="0.2">
      <c r="A40" s="43" t="s">
        <v>149</v>
      </c>
      <c r="B40" s="44"/>
      <c r="C40" s="44"/>
      <c r="D40" s="44"/>
      <c r="E40" s="44"/>
      <c r="F40" s="44"/>
      <c r="G40" s="45"/>
    </row>
    <row r="41" spans="1:7" x14ac:dyDescent="0.2">
      <c r="A41" s="23"/>
      <c r="B41" s="20"/>
      <c r="C41" s="21"/>
      <c r="D41" s="18" t="s">
        <v>56</v>
      </c>
      <c r="E41" s="21"/>
      <c r="F41" s="22"/>
      <c r="G41" s="38" t="s">
        <v>55</v>
      </c>
    </row>
    <row r="42" spans="1:7" ht="22.5" x14ac:dyDescent="0.2">
      <c r="A42" s="19" t="s">
        <v>50</v>
      </c>
      <c r="B42" s="2" t="s">
        <v>51</v>
      </c>
      <c r="C42" s="2" t="s">
        <v>114</v>
      </c>
      <c r="D42" s="2" t="s">
        <v>52</v>
      </c>
      <c r="E42" s="2" t="s">
        <v>53</v>
      </c>
      <c r="F42" s="2" t="s">
        <v>54</v>
      </c>
      <c r="G42" s="39"/>
    </row>
    <row r="43" spans="1:7" x14ac:dyDescent="0.2">
      <c r="A43" s="24"/>
      <c r="B43" s="25"/>
      <c r="C43" s="25"/>
      <c r="D43" s="25"/>
      <c r="E43" s="25"/>
      <c r="F43" s="25"/>
      <c r="G43" s="25"/>
    </row>
    <row r="44" spans="1:7" x14ac:dyDescent="0.2">
      <c r="A44" s="16" t="s">
        <v>12</v>
      </c>
      <c r="B44" s="27">
        <v>0</v>
      </c>
      <c r="C44" s="27">
        <v>0</v>
      </c>
      <c r="D44" s="27">
        <f t="shared" ref="D44:D56" si="32">B44+C44</f>
        <v>0</v>
      </c>
      <c r="E44" s="27">
        <v>0</v>
      </c>
      <c r="F44" s="27">
        <v>0</v>
      </c>
      <c r="G44" s="27">
        <f t="shared" ref="G44:G56" si="33">D44-E44</f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11</v>
      </c>
      <c r="B46" s="27">
        <v>0</v>
      </c>
      <c r="C46" s="27">
        <v>0</v>
      </c>
      <c r="D46" s="27">
        <f t="shared" si="32"/>
        <v>0</v>
      </c>
      <c r="E46" s="27">
        <v>0</v>
      </c>
      <c r="F46" s="27">
        <v>0</v>
      </c>
      <c r="G46" s="27">
        <f t="shared" si="33"/>
        <v>0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16" t="s">
        <v>13</v>
      </c>
      <c r="B48" s="27">
        <v>0</v>
      </c>
      <c r="C48" s="27">
        <v>0</v>
      </c>
      <c r="D48" s="27">
        <f t="shared" si="32"/>
        <v>0</v>
      </c>
      <c r="E48" s="27">
        <v>0</v>
      </c>
      <c r="F48" s="27">
        <v>0</v>
      </c>
      <c r="G48" s="27">
        <f t="shared" si="33"/>
        <v>0</v>
      </c>
    </row>
    <row r="49" spans="1:7" x14ac:dyDescent="0.2">
      <c r="A49" s="16"/>
      <c r="B49" s="27"/>
      <c r="C49" s="27"/>
      <c r="D49" s="27"/>
      <c r="E49" s="27"/>
      <c r="F49" s="27"/>
      <c r="G49" s="27"/>
    </row>
    <row r="50" spans="1:7" x14ac:dyDescent="0.2">
      <c r="A50" s="16" t="s">
        <v>25</v>
      </c>
      <c r="B50" s="27">
        <v>0</v>
      </c>
      <c r="C50" s="27">
        <v>0</v>
      </c>
      <c r="D50" s="27">
        <f t="shared" si="32"/>
        <v>0</v>
      </c>
      <c r="E50" s="27">
        <v>0</v>
      </c>
      <c r="F50" s="27">
        <v>0</v>
      </c>
      <c r="G50" s="27">
        <f t="shared" si="33"/>
        <v>0</v>
      </c>
    </row>
    <row r="51" spans="1:7" x14ac:dyDescent="0.2">
      <c r="A51" s="16"/>
      <c r="B51" s="27"/>
      <c r="C51" s="27"/>
      <c r="D51" s="27"/>
      <c r="E51" s="27"/>
      <c r="F51" s="27"/>
      <c r="G51" s="27"/>
    </row>
    <row r="52" spans="1:7" ht="22.5" x14ac:dyDescent="0.2">
      <c r="A52" s="16" t="s">
        <v>26</v>
      </c>
      <c r="B52" s="27">
        <v>0</v>
      </c>
      <c r="C52" s="27">
        <v>0</v>
      </c>
      <c r="D52" s="27">
        <f t="shared" si="32"/>
        <v>0</v>
      </c>
      <c r="E52" s="27">
        <v>0</v>
      </c>
      <c r="F52" s="27">
        <v>0</v>
      </c>
      <c r="G52" s="27">
        <f t="shared" si="33"/>
        <v>0</v>
      </c>
    </row>
    <row r="53" spans="1:7" x14ac:dyDescent="0.2">
      <c r="A53" s="16"/>
      <c r="B53" s="27"/>
      <c r="C53" s="27"/>
      <c r="D53" s="27"/>
      <c r="E53" s="27"/>
      <c r="F53" s="27"/>
      <c r="G53" s="27"/>
    </row>
    <row r="54" spans="1:7" ht="22.5" x14ac:dyDescent="0.2">
      <c r="A54" s="16" t="s">
        <v>124</v>
      </c>
      <c r="B54" s="27">
        <v>0</v>
      </c>
      <c r="C54" s="27">
        <v>0</v>
      </c>
      <c r="D54" s="27">
        <f t="shared" ref="D54" si="34">B54+C54</f>
        <v>0</v>
      </c>
      <c r="E54" s="27">
        <v>0</v>
      </c>
      <c r="F54" s="27">
        <v>0</v>
      </c>
      <c r="G54" s="27">
        <f t="shared" ref="G54" si="35">D54-E54</f>
        <v>0</v>
      </c>
    </row>
    <row r="55" spans="1:7" x14ac:dyDescent="0.2">
      <c r="A55" s="16"/>
      <c r="B55" s="27"/>
      <c r="C55" s="27"/>
      <c r="D55" s="27"/>
      <c r="E55" s="27"/>
      <c r="F55" s="27"/>
      <c r="G55" s="27"/>
    </row>
    <row r="56" spans="1:7" x14ac:dyDescent="0.2">
      <c r="A56" s="16" t="s">
        <v>14</v>
      </c>
      <c r="B56" s="27">
        <v>0</v>
      </c>
      <c r="C56" s="27">
        <v>0</v>
      </c>
      <c r="D56" s="27">
        <f t="shared" si="32"/>
        <v>0</v>
      </c>
      <c r="E56" s="27">
        <v>0</v>
      </c>
      <c r="F56" s="27">
        <v>0</v>
      </c>
      <c r="G56" s="27">
        <f t="shared" si="33"/>
        <v>0</v>
      </c>
    </row>
    <row r="57" spans="1:7" x14ac:dyDescent="0.2">
      <c r="A57" s="16"/>
      <c r="B57" s="27"/>
      <c r="C57" s="27"/>
      <c r="D57" s="27"/>
      <c r="E57" s="27"/>
      <c r="F57" s="27"/>
      <c r="G57" s="27"/>
    </row>
    <row r="58" spans="1:7" x14ac:dyDescent="0.2">
      <c r="A58" s="16" t="s">
        <v>125</v>
      </c>
      <c r="B58" s="27">
        <v>17739091.649999999</v>
      </c>
      <c r="C58" s="27">
        <v>2951439.85</v>
      </c>
      <c r="D58" s="27">
        <f t="shared" ref="D58" si="36">B58+C58</f>
        <v>20690531.5</v>
      </c>
      <c r="E58" s="27">
        <v>7935421.1200000001</v>
      </c>
      <c r="F58" s="27">
        <v>7935421.1200000001</v>
      </c>
      <c r="G58" s="27">
        <f t="shared" ref="G58" si="37">D58-E58</f>
        <v>12755110.379999999</v>
      </c>
    </row>
    <row r="59" spans="1:7" x14ac:dyDescent="0.2">
      <c r="A59" s="16"/>
      <c r="B59" s="27"/>
      <c r="C59" s="27"/>
      <c r="D59" s="27"/>
      <c r="E59" s="27"/>
      <c r="F59" s="27"/>
      <c r="G59" s="27"/>
    </row>
    <row r="60" spans="1:7" x14ac:dyDescent="0.2">
      <c r="A60" s="8" t="s">
        <v>122</v>
      </c>
      <c r="B60" s="28">
        <f t="shared" ref="B60:G60" si="38">SUM(B44:B58)</f>
        <v>17739091.649999999</v>
      </c>
      <c r="C60" s="28">
        <f t="shared" si="38"/>
        <v>2951439.85</v>
      </c>
      <c r="D60" s="28">
        <f t="shared" si="38"/>
        <v>20690531.5</v>
      </c>
      <c r="E60" s="28">
        <f t="shared" si="38"/>
        <v>7935421.1200000001</v>
      </c>
      <c r="F60" s="28">
        <f t="shared" si="38"/>
        <v>7935421.1200000001</v>
      </c>
      <c r="G60" s="28">
        <f t="shared" si="38"/>
        <v>12755110.379999999</v>
      </c>
    </row>
    <row r="62" spans="1:7" x14ac:dyDescent="0.2">
      <c r="A62" s="1" t="s">
        <v>115</v>
      </c>
    </row>
  </sheetData>
  <sheetProtection formatCells="0" formatColumns="0" formatRows="0" insertRows="0" deleteRows="0" autoFilter="0"/>
  <mergeCells count="6">
    <mergeCell ref="G2:G3"/>
    <mergeCell ref="A1:G1"/>
    <mergeCell ref="A28:G28"/>
    <mergeCell ref="G41:G42"/>
    <mergeCell ref="G29:G30"/>
    <mergeCell ref="A40:G4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2" sqref="B2:F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7" customHeight="1" x14ac:dyDescent="0.2">
      <c r="A1" s="43" t="s">
        <v>129</v>
      </c>
      <c r="B1" s="44"/>
      <c r="C1" s="44"/>
      <c r="D1" s="44"/>
      <c r="E1" s="44"/>
      <c r="F1" s="44"/>
      <c r="G1" s="45"/>
    </row>
    <row r="2" spans="1:7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17660679.649999999</v>
      </c>
      <c r="C5" s="27">
        <v>1800000</v>
      </c>
      <c r="D5" s="27">
        <f>B5+C5</f>
        <v>19460679.649999999</v>
      </c>
      <c r="E5" s="27">
        <v>7650135.7199999997</v>
      </c>
      <c r="F5" s="27">
        <v>7650135.7199999997</v>
      </c>
      <c r="G5" s="27">
        <f>D5-E5</f>
        <v>11810543.93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0</v>
      </c>
      <c r="C7" s="27">
        <v>1151439.8500000001</v>
      </c>
      <c r="D7" s="27">
        <f>B7+C7</f>
        <v>1151439.8500000001</v>
      </c>
      <c r="E7" s="27">
        <v>250000</v>
      </c>
      <c r="F7" s="27">
        <v>250000</v>
      </c>
      <c r="G7" s="27">
        <f>D7-E7</f>
        <v>901439.85000000009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78412</v>
      </c>
      <c r="C11" s="27">
        <v>0</v>
      </c>
      <c r="D11" s="27">
        <f>B11+C11</f>
        <v>78412</v>
      </c>
      <c r="E11" s="27">
        <v>35285.4</v>
      </c>
      <c r="F11" s="27">
        <v>35285.4</v>
      </c>
      <c r="G11" s="27">
        <f>D11-E11</f>
        <v>43126.6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122</v>
      </c>
      <c r="B15" s="30">
        <f t="shared" ref="B15:G15" si="0">SUM(B5+B7+B9+B11+B13)</f>
        <v>17739091.649999999</v>
      </c>
      <c r="C15" s="30">
        <f t="shared" si="0"/>
        <v>2951439.85</v>
      </c>
      <c r="D15" s="30">
        <f t="shared" si="0"/>
        <v>20690531.5</v>
      </c>
      <c r="E15" s="30">
        <f t="shared" si="0"/>
        <v>7935421.1200000001</v>
      </c>
      <c r="F15" s="30">
        <f t="shared" si="0"/>
        <v>7935421.1200000001</v>
      </c>
      <c r="G15" s="30">
        <f t="shared" si="0"/>
        <v>12755110.379999999</v>
      </c>
    </row>
    <row r="18" spans="1:1" x14ac:dyDescent="0.2">
      <c r="A18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J20" sqref="J2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4" t="s">
        <v>128</v>
      </c>
      <c r="B1" s="44"/>
      <c r="C1" s="44"/>
      <c r="D1" s="44"/>
      <c r="E1" s="44"/>
      <c r="F1" s="44"/>
      <c r="G1" s="45"/>
    </row>
    <row r="2" spans="1:8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8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8" x14ac:dyDescent="0.2">
      <c r="A4" s="9" t="s">
        <v>57</v>
      </c>
      <c r="B4" s="31">
        <f>SUM(B5:B11)</f>
        <v>14253571.979999999</v>
      </c>
      <c r="C4" s="31">
        <f>SUM(C5:C11)</f>
        <v>0</v>
      </c>
      <c r="D4" s="31">
        <f>B4+C4</f>
        <v>14253571.979999999</v>
      </c>
      <c r="E4" s="31">
        <f>SUM(E5:E11)</f>
        <v>6123254.8500000006</v>
      </c>
      <c r="F4" s="31">
        <f>SUM(F5:F11)</f>
        <v>6123254.8500000006</v>
      </c>
      <c r="G4" s="31">
        <f>D4-E4</f>
        <v>8130317.129999998</v>
      </c>
    </row>
    <row r="5" spans="1:8" x14ac:dyDescent="0.2">
      <c r="A5" s="11" t="s">
        <v>61</v>
      </c>
      <c r="B5" s="27">
        <v>8864890.7899999991</v>
      </c>
      <c r="C5" s="27">
        <v>-324251.51</v>
      </c>
      <c r="D5" s="27">
        <f t="shared" ref="D5:D68" si="0">B5+C5</f>
        <v>8540639.2799999993</v>
      </c>
      <c r="E5" s="27">
        <v>4103042.94</v>
      </c>
      <c r="F5" s="27">
        <v>4103042.94</v>
      </c>
      <c r="G5" s="27">
        <f t="shared" ref="G5:G68" si="1">D5-E5</f>
        <v>4437596.34</v>
      </c>
      <c r="H5" s="6">
        <v>1100</v>
      </c>
    </row>
    <row r="6" spans="1:8" x14ac:dyDescent="0.2">
      <c r="A6" s="11" t="s">
        <v>62</v>
      </c>
      <c r="B6" s="27">
        <v>0</v>
      </c>
      <c r="C6" s="27">
        <v>0</v>
      </c>
      <c r="D6" s="27">
        <f t="shared" si="0"/>
        <v>0</v>
      </c>
      <c r="E6" s="27">
        <v>0</v>
      </c>
      <c r="F6" s="27">
        <v>0</v>
      </c>
      <c r="G6" s="27">
        <f t="shared" si="1"/>
        <v>0</v>
      </c>
      <c r="H6" s="6">
        <v>1200</v>
      </c>
    </row>
    <row r="7" spans="1:8" x14ac:dyDescent="0.2">
      <c r="A7" s="11" t="s">
        <v>63</v>
      </c>
      <c r="B7" s="27">
        <v>1297859.81</v>
      </c>
      <c r="C7" s="27">
        <v>0</v>
      </c>
      <c r="D7" s="27">
        <f t="shared" si="0"/>
        <v>1297859.81</v>
      </c>
      <c r="E7" s="27">
        <v>0</v>
      </c>
      <c r="F7" s="27">
        <v>0</v>
      </c>
      <c r="G7" s="27">
        <f t="shared" si="1"/>
        <v>1297859.81</v>
      </c>
      <c r="H7" s="6">
        <v>1300</v>
      </c>
    </row>
    <row r="8" spans="1:8" x14ac:dyDescent="0.2">
      <c r="A8" s="11" t="s">
        <v>33</v>
      </c>
      <c r="B8" s="27">
        <v>2595705.11</v>
      </c>
      <c r="C8" s="27">
        <v>0</v>
      </c>
      <c r="D8" s="27">
        <f t="shared" si="0"/>
        <v>2595705.11</v>
      </c>
      <c r="E8" s="27">
        <v>910771.21</v>
      </c>
      <c r="F8" s="27">
        <v>910771.21</v>
      </c>
      <c r="G8" s="27">
        <f t="shared" si="1"/>
        <v>1684933.9</v>
      </c>
      <c r="H8" s="6">
        <v>1400</v>
      </c>
    </row>
    <row r="9" spans="1:8" x14ac:dyDescent="0.2">
      <c r="A9" s="11" t="s">
        <v>64</v>
      </c>
      <c r="B9" s="27">
        <v>1495116.27</v>
      </c>
      <c r="C9" s="27">
        <v>324251.51</v>
      </c>
      <c r="D9" s="27">
        <f t="shared" si="0"/>
        <v>1819367.78</v>
      </c>
      <c r="E9" s="27">
        <v>1109440.7</v>
      </c>
      <c r="F9" s="27">
        <v>1109440.7</v>
      </c>
      <c r="G9" s="27">
        <f t="shared" si="1"/>
        <v>709927.08000000007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117</v>
      </c>
      <c r="B12" s="32">
        <f>SUM(B13:B21)</f>
        <v>323666.88</v>
      </c>
      <c r="C12" s="32">
        <f>SUM(C13:C21)</f>
        <v>519685.21</v>
      </c>
      <c r="D12" s="32">
        <f t="shared" si="0"/>
        <v>843352.09000000008</v>
      </c>
      <c r="E12" s="32">
        <f>SUM(E13:E21)</f>
        <v>166678.81999999998</v>
      </c>
      <c r="F12" s="32">
        <f>SUM(F13:F21)</f>
        <v>166678.81999999998</v>
      </c>
      <c r="G12" s="32">
        <f t="shared" si="1"/>
        <v>676673.27000000014</v>
      </c>
      <c r="H12" s="10">
        <v>0</v>
      </c>
    </row>
    <row r="13" spans="1:8" x14ac:dyDescent="0.2">
      <c r="A13" s="11" t="s">
        <v>66</v>
      </c>
      <c r="B13" s="27">
        <v>40800</v>
      </c>
      <c r="C13" s="27">
        <v>144000</v>
      </c>
      <c r="D13" s="27">
        <f t="shared" si="0"/>
        <v>184800</v>
      </c>
      <c r="E13" s="27">
        <v>28726.59</v>
      </c>
      <c r="F13" s="27">
        <v>28726.59</v>
      </c>
      <c r="G13" s="27">
        <f t="shared" si="1"/>
        <v>156073.41</v>
      </c>
      <c r="H13" s="6">
        <v>2100</v>
      </c>
    </row>
    <row r="14" spans="1:8" x14ac:dyDescent="0.2">
      <c r="A14" s="11" t="s">
        <v>67</v>
      </c>
      <c r="B14" s="27">
        <v>0</v>
      </c>
      <c r="C14" s="27">
        <v>6000</v>
      </c>
      <c r="D14" s="27">
        <f t="shared" si="0"/>
        <v>6000</v>
      </c>
      <c r="E14" s="27">
        <v>0</v>
      </c>
      <c r="F14" s="27">
        <v>0</v>
      </c>
      <c r="G14" s="27">
        <f t="shared" si="1"/>
        <v>6000</v>
      </c>
      <c r="H14" s="6">
        <v>2200</v>
      </c>
    </row>
    <row r="15" spans="1:8" x14ac:dyDescent="0.2">
      <c r="A15" s="11" t="s">
        <v>68</v>
      </c>
      <c r="B15" s="27">
        <v>1967.05</v>
      </c>
      <c r="C15" s="27">
        <v>0</v>
      </c>
      <c r="D15" s="27">
        <f t="shared" si="0"/>
        <v>1967.05</v>
      </c>
      <c r="E15" s="27">
        <v>1965.46</v>
      </c>
      <c r="F15" s="27">
        <v>1965.46</v>
      </c>
      <c r="G15" s="27">
        <f t="shared" si="1"/>
        <v>1.5899999999999181</v>
      </c>
      <c r="H15" s="6">
        <v>2300</v>
      </c>
    </row>
    <row r="16" spans="1:8" x14ac:dyDescent="0.2">
      <c r="A16" s="11" t="s">
        <v>69</v>
      </c>
      <c r="B16" s="27">
        <v>1000</v>
      </c>
      <c r="C16" s="27">
        <v>7700</v>
      </c>
      <c r="D16" s="27">
        <f t="shared" si="0"/>
        <v>8700</v>
      </c>
      <c r="E16" s="27">
        <v>965</v>
      </c>
      <c r="F16" s="27">
        <v>965</v>
      </c>
      <c r="G16" s="27">
        <f t="shared" si="1"/>
        <v>7735</v>
      </c>
      <c r="H16" s="6">
        <v>2400</v>
      </c>
    </row>
    <row r="17" spans="1:8" x14ac:dyDescent="0.2">
      <c r="A17" s="11" t="s">
        <v>70</v>
      </c>
      <c r="B17" s="27">
        <v>12700</v>
      </c>
      <c r="C17" s="27">
        <v>968.2</v>
      </c>
      <c r="D17" s="27">
        <f t="shared" si="0"/>
        <v>13668.2</v>
      </c>
      <c r="E17" s="27">
        <v>3997.92</v>
      </c>
      <c r="F17" s="27">
        <v>3997.92</v>
      </c>
      <c r="G17" s="27">
        <f t="shared" si="1"/>
        <v>9670.2800000000007</v>
      </c>
      <c r="H17" s="6">
        <v>2500</v>
      </c>
    </row>
    <row r="18" spans="1:8" x14ac:dyDescent="0.2">
      <c r="A18" s="11" t="s">
        <v>71</v>
      </c>
      <c r="B18" s="27">
        <v>228000</v>
      </c>
      <c r="C18" s="27">
        <v>106000</v>
      </c>
      <c r="D18" s="27">
        <f t="shared" si="0"/>
        <v>334000</v>
      </c>
      <c r="E18" s="27">
        <v>106958.89</v>
      </c>
      <c r="F18" s="27">
        <v>106958.89</v>
      </c>
      <c r="G18" s="27">
        <f t="shared" si="1"/>
        <v>227041.11</v>
      </c>
      <c r="H18" s="6">
        <v>2600</v>
      </c>
    </row>
    <row r="19" spans="1:8" x14ac:dyDescent="0.2">
      <c r="A19" s="11" t="s">
        <v>72</v>
      </c>
      <c r="B19" s="27">
        <v>0</v>
      </c>
      <c r="C19" s="27">
        <v>130000</v>
      </c>
      <c r="D19" s="27">
        <f t="shared" si="0"/>
        <v>130000</v>
      </c>
      <c r="E19" s="27">
        <v>0</v>
      </c>
      <c r="F19" s="27">
        <v>0</v>
      </c>
      <c r="G19" s="27">
        <f t="shared" si="1"/>
        <v>130000</v>
      </c>
      <c r="H19" s="6">
        <v>2700</v>
      </c>
    </row>
    <row r="20" spans="1:8" x14ac:dyDescent="0.2">
      <c r="A20" s="11" t="s">
        <v>73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74</v>
      </c>
      <c r="B21" s="27">
        <v>39199.83</v>
      </c>
      <c r="C21" s="27">
        <v>125017.01</v>
      </c>
      <c r="D21" s="27">
        <f t="shared" si="0"/>
        <v>164216.84</v>
      </c>
      <c r="E21" s="27">
        <v>24064.959999999999</v>
      </c>
      <c r="F21" s="27">
        <v>24064.959999999999</v>
      </c>
      <c r="G21" s="27">
        <f t="shared" si="1"/>
        <v>140151.88</v>
      </c>
      <c r="H21" s="6">
        <v>2900</v>
      </c>
    </row>
    <row r="22" spans="1:8" x14ac:dyDescent="0.2">
      <c r="A22" s="9" t="s">
        <v>58</v>
      </c>
      <c r="B22" s="32">
        <f>SUM(B23:B31)</f>
        <v>739227.76</v>
      </c>
      <c r="C22" s="32">
        <f>SUM(C23:C31)</f>
        <v>960314.79</v>
      </c>
      <c r="D22" s="32">
        <f t="shared" si="0"/>
        <v>1699542.55</v>
      </c>
      <c r="E22" s="32">
        <f>SUM(E23:E31)</f>
        <v>387787.61</v>
      </c>
      <c r="F22" s="32">
        <f>SUM(F23:F31)</f>
        <v>387787.61</v>
      </c>
      <c r="G22" s="32">
        <f t="shared" si="1"/>
        <v>1311754.94</v>
      </c>
      <c r="H22" s="10">
        <v>0</v>
      </c>
    </row>
    <row r="23" spans="1:8" x14ac:dyDescent="0.2">
      <c r="A23" s="11" t="s">
        <v>75</v>
      </c>
      <c r="B23" s="27">
        <v>78040.34</v>
      </c>
      <c r="C23" s="27">
        <v>10000</v>
      </c>
      <c r="D23" s="27">
        <f t="shared" si="0"/>
        <v>88040.34</v>
      </c>
      <c r="E23" s="27">
        <v>45603.040000000001</v>
      </c>
      <c r="F23" s="27">
        <v>45603.040000000001</v>
      </c>
      <c r="G23" s="27">
        <f t="shared" si="1"/>
        <v>42437.299999999996</v>
      </c>
      <c r="H23" s="6">
        <v>3100</v>
      </c>
    </row>
    <row r="24" spans="1:8" x14ac:dyDescent="0.2">
      <c r="A24" s="11" t="s">
        <v>76</v>
      </c>
      <c r="B24" s="27">
        <v>45840.28</v>
      </c>
      <c r="C24" s="27">
        <v>24334.99</v>
      </c>
      <c r="D24" s="27">
        <f t="shared" si="0"/>
        <v>70175.27</v>
      </c>
      <c r="E24" s="27">
        <v>36158.519999999997</v>
      </c>
      <c r="F24" s="27">
        <v>36158.519999999997</v>
      </c>
      <c r="G24" s="27">
        <f t="shared" si="1"/>
        <v>34016.750000000007</v>
      </c>
      <c r="H24" s="6">
        <v>3200</v>
      </c>
    </row>
    <row r="25" spans="1:8" x14ac:dyDescent="0.2">
      <c r="A25" s="11" t="s">
        <v>77</v>
      </c>
      <c r="B25" s="27">
        <v>38872</v>
      </c>
      <c r="C25" s="27">
        <v>181100</v>
      </c>
      <c r="D25" s="27">
        <f t="shared" si="0"/>
        <v>219972</v>
      </c>
      <c r="E25" s="27">
        <v>30855.95</v>
      </c>
      <c r="F25" s="27">
        <v>30855.95</v>
      </c>
      <c r="G25" s="27">
        <f t="shared" si="1"/>
        <v>189116.05</v>
      </c>
      <c r="H25" s="6">
        <v>3300</v>
      </c>
    </row>
    <row r="26" spans="1:8" x14ac:dyDescent="0.2">
      <c r="A26" s="11" t="s">
        <v>78</v>
      </c>
      <c r="B26" s="27">
        <v>143334.06</v>
      </c>
      <c r="C26" s="27">
        <v>17000</v>
      </c>
      <c r="D26" s="27">
        <f t="shared" si="0"/>
        <v>160334.06</v>
      </c>
      <c r="E26" s="27">
        <v>123496.53</v>
      </c>
      <c r="F26" s="27">
        <v>123496.53</v>
      </c>
      <c r="G26" s="27">
        <f t="shared" si="1"/>
        <v>36837.53</v>
      </c>
      <c r="H26" s="6">
        <v>3400</v>
      </c>
    </row>
    <row r="27" spans="1:8" x14ac:dyDescent="0.2">
      <c r="A27" s="11" t="s">
        <v>79</v>
      </c>
      <c r="B27" s="27">
        <v>46250</v>
      </c>
      <c r="C27" s="27">
        <v>134000</v>
      </c>
      <c r="D27" s="27">
        <f t="shared" si="0"/>
        <v>180250</v>
      </c>
      <c r="E27" s="27">
        <v>21674.13</v>
      </c>
      <c r="F27" s="27">
        <v>21674.13</v>
      </c>
      <c r="G27" s="27">
        <f t="shared" si="1"/>
        <v>158575.87</v>
      </c>
      <c r="H27" s="6">
        <v>3500</v>
      </c>
    </row>
    <row r="28" spans="1:8" x14ac:dyDescent="0.2">
      <c r="A28" s="11" t="s">
        <v>126</v>
      </c>
      <c r="B28" s="27">
        <v>0</v>
      </c>
      <c r="C28" s="27">
        <v>0</v>
      </c>
      <c r="D28" s="27">
        <f t="shared" si="0"/>
        <v>0</v>
      </c>
      <c r="E28" s="27">
        <v>0</v>
      </c>
      <c r="F28" s="27">
        <v>0</v>
      </c>
      <c r="G28" s="27">
        <f t="shared" si="1"/>
        <v>0</v>
      </c>
      <c r="H28" s="6">
        <v>3600</v>
      </c>
    </row>
    <row r="29" spans="1:8" x14ac:dyDescent="0.2">
      <c r="A29" s="11" t="s">
        <v>80</v>
      </c>
      <c r="B29" s="27">
        <v>0</v>
      </c>
      <c r="C29" s="27">
        <v>0</v>
      </c>
      <c r="D29" s="27">
        <f t="shared" si="0"/>
        <v>0</v>
      </c>
      <c r="E29" s="27">
        <v>0</v>
      </c>
      <c r="F29" s="27">
        <v>0</v>
      </c>
      <c r="G29" s="27">
        <f t="shared" si="1"/>
        <v>0</v>
      </c>
      <c r="H29" s="6">
        <v>3700</v>
      </c>
    </row>
    <row r="30" spans="1:8" x14ac:dyDescent="0.2">
      <c r="A30" s="11" t="s">
        <v>81</v>
      </c>
      <c r="B30" s="27">
        <v>36500</v>
      </c>
      <c r="C30" s="27">
        <v>91000</v>
      </c>
      <c r="D30" s="27">
        <f t="shared" si="0"/>
        <v>127500</v>
      </c>
      <c r="E30" s="27">
        <v>11494.44</v>
      </c>
      <c r="F30" s="27">
        <v>11494.44</v>
      </c>
      <c r="G30" s="27">
        <f t="shared" si="1"/>
        <v>116005.56</v>
      </c>
      <c r="H30" s="6">
        <v>3800</v>
      </c>
    </row>
    <row r="31" spans="1:8" x14ac:dyDescent="0.2">
      <c r="A31" s="11" t="s">
        <v>18</v>
      </c>
      <c r="B31" s="27">
        <v>350391.08</v>
      </c>
      <c r="C31" s="27">
        <v>502879.8</v>
      </c>
      <c r="D31" s="27">
        <f t="shared" si="0"/>
        <v>853270.88</v>
      </c>
      <c r="E31" s="27">
        <v>118505</v>
      </c>
      <c r="F31" s="27">
        <v>118505</v>
      </c>
      <c r="G31" s="27">
        <f t="shared" si="1"/>
        <v>734765.88</v>
      </c>
      <c r="H31" s="6">
        <v>3900</v>
      </c>
    </row>
    <row r="32" spans="1:8" x14ac:dyDescent="0.2">
      <c r="A32" s="9" t="s">
        <v>118</v>
      </c>
      <c r="B32" s="32">
        <f>SUM(B33:B41)</f>
        <v>2422625.0299999998</v>
      </c>
      <c r="C32" s="32">
        <f>SUM(C33:C41)</f>
        <v>320000</v>
      </c>
      <c r="D32" s="32">
        <f t="shared" si="0"/>
        <v>2742625.03</v>
      </c>
      <c r="E32" s="32">
        <f>SUM(E33:E41)</f>
        <v>1007699.84</v>
      </c>
      <c r="F32" s="32">
        <f>SUM(F33:F41)</f>
        <v>1007699.84</v>
      </c>
      <c r="G32" s="32">
        <f t="shared" si="1"/>
        <v>1734925.19</v>
      </c>
      <c r="H32" s="10">
        <v>0</v>
      </c>
    </row>
    <row r="33" spans="1:8" x14ac:dyDescent="0.2">
      <c r="A33" s="11" t="s">
        <v>82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83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84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85</v>
      </c>
      <c r="B36" s="27">
        <v>2344213.0299999998</v>
      </c>
      <c r="C36" s="27">
        <v>320000</v>
      </c>
      <c r="D36" s="27">
        <f t="shared" si="0"/>
        <v>2664213.0299999998</v>
      </c>
      <c r="E36" s="27">
        <v>972414.44</v>
      </c>
      <c r="F36" s="27">
        <v>972414.44</v>
      </c>
      <c r="G36" s="27">
        <f t="shared" si="1"/>
        <v>1691798.5899999999</v>
      </c>
      <c r="H36" s="6">
        <v>4400</v>
      </c>
    </row>
    <row r="37" spans="1:8" x14ac:dyDescent="0.2">
      <c r="A37" s="11" t="s">
        <v>39</v>
      </c>
      <c r="B37" s="27">
        <v>78412</v>
      </c>
      <c r="C37" s="27">
        <v>0</v>
      </c>
      <c r="D37" s="27">
        <f t="shared" si="0"/>
        <v>78412</v>
      </c>
      <c r="E37" s="27">
        <v>35285.4</v>
      </c>
      <c r="F37" s="27">
        <v>35285.4</v>
      </c>
      <c r="G37" s="27">
        <f t="shared" si="1"/>
        <v>43126.6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32">
        <f>SUM(B43:B51)</f>
        <v>0</v>
      </c>
      <c r="C42" s="32">
        <f>SUM(C43:C51)</f>
        <v>1055978.79</v>
      </c>
      <c r="D42" s="32">
        <f t="shared" si="0"/>
        <v>1055978.79</v>
      </c>
      <c r="E42" s="32">
        <f>SUM(E43:E51)</f>
        <v>250000</v>
      </c>
      <c r="F42" s="32">
        <f>SUM(F43:F51)</f>
        <v>250000</v>
      </c>
      <c r="G42" s="32">
        <f t="shared" si="1"/>
        <v>805978.79</v>
      </c>
      <c r="H42" s="10">
        <v>0</v>
      </c>
    </row>
    <row r="43" spans="1:8" x14ac:dyDescent="0.2">
      <c r="A43" s="3" t="s">
        <v>89</v>
      </c>
      <c r="B43" s="27">
        <v>0</v>
      </c>
      <c r="C43" s="27">
        <v>250000</v>
      </c>
      <c r="D43" s="27">
        <f t="shared" si="0"/>
        <v>250000</v>
      </c>
      <c r="E43" s="27">
        <v>250000</v>
      </c>
      <c r="F43" s="27">
        <v>250000</v>
      </c>
      <c r="G43" s="27">
        <f t="shared" si="1"/>
        <v>0</v>
      </c>
      <c r="H43" s="6">
        <v>5100</v>
      </c>
    </row>
    <row r="44" spans="1:8" x14ac:dyDescent="0.2">
      <c r="A44" s="11" t="s">
        <v>90</v>
      </c>
      <c r="B44" s="27">
        <v>0</v>
      </c>
      <c r="C44" s="27">
        <v>0</v>
      </c>
      <c r="D44" s="27">
        <f t="shared" si="0"/>
        <v>0</v>
      </c>
      <c r="E44" s="27">
        <v>0</v>
      </c>
      <c r="F44" s="27">
        <v>0</v>
      </c>
      <c r="G44" s="27">
        <f t="shared" si="1"/>
        <v>0</v>
      </c>
      <c r="H44" s="6">
        <v>5200</v>
      </c>
    </row>
    <row r="45" spans="1:8" x14ac:dyDescent="0.2">
      <c r="A45" s="11" t="s">
        <v>91</v>
      </c>
      <c r="B45" s="27">
        <v>0</v>
      </c>
      <c r="C45" s="27">
        <v>0</v>
      </c>
      <c r="D45" s="27">
        <f t="shared" si="0"/>
        <v>0</v>
      </c>
      <c r="E45" s="27">
        <v>0</v>
      </c>
      <c r="F45" s="27">
        <v>0</v>
      </c>
      <c r="G45" s="27">
        <f t="shared" si="1"/>
        <v>0</v>
      </c>
      <c r="H45" s="6">
        <v>5300</v>
      </c>
    </row>
    <row r="46" spans="1:8" x14ac:dyDescent="0.2">
      <c r="A46" s="11" t="s">
        <v>92</v>
      </c>
      <c r="B46" s="27">
        <v>0</v>
      </c>
      <c r="C46" s="27">
        <v>805978.79</v>
      </c>
      <c r="D46" s="27">
        <f t="shared" si="0"/>
        <v>805978.79</v>
      </c>
      <c r="E46" s="27">
        <v>0</v>
      </c>
      <c r="F46" s="27">
        <v>0</v>
      </c>
      <c r="G46" s="27">
        <f t="shared" si="1"/>
        <v>805978.79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0</v>
      </c>
      <c r="C48" s="27">
        <v>0</v>
      </c>
      <c r="D48" s="27">
        <f t="shared" si="0"/>
        <v>0</v>
      </c>
      <c r="E48" s="27">
        <v>0</v>
      </c>
      <c r="F48" s="27">
        <v>0</v>
      </c>
      <c r="G48" s="27">
        <f t="shared" si="1"/>
        <v>0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32">
        <f>SUM(B53:B55)</f>
        <v>0</v>
      </c>
      <c r="C52" s="32">
        <f>SUM(C53:C55)</f>
        <v>95461.06</v>
      </c>
      <c r="D52" s="32">
        <f t="shared" si="0"/>
        <v>95461.06</v>
      </c>
      <c r="E52" s="32">
        <f>SUM(E53:E55)</f>
        <v>0</v>
      </c>
      <c r="F52" s="32">
        <f>SUM(F53:F55)</f>
        <v>0</v>
      </c>
      <c r="G52" s="32">
        <f t="shared" si="1"/>
        <v>95461.06</v>
      </c>
      <c r="H52" s="10">
        <v>0</v>
      </c>
    </row>
    <row r="53" spans="1:8" x14ac:dyDescent="0.2">
      <c r="A53" s="11" t="s">
        <v>98</v>
      </c>
      <c r="B53" s="27">
        <v>0</v>
      </c>
      <c r="C53" s="27">
        <v>95461.06</v>
      </c>
      <c r="D53" s="27">
        <f t="shared" si="0"/>
        <v>95461.06</v>
      </c>
      <c r="E53" s="27">
        <v>0</v>
      </c>
      <c r="F53" s="27">
        <v>0</v>
      </c>
      <c r="G53" s="27">
        <f t="shared" si="1"/>
        <v>95461.06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121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  <c r="H68" s="10">
        <v>0</v>
      </c>
    </row>
    <row r="69" spans="1:8" x14ac:dyDescent="0.2">
      <c r="A69" s="11" t="s">
        <v>107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122</v>
      </c>
      <c r="B76" s="30">
        <f t="shared" ref="B76:G76" si="4">SUM(B4+B12+B22+B32+B42+B52+B56+B64+B68)</f>
        <v>17739091.649999999</v>
      </c>
      <c r="C76" s="30">
        <f t="shared" si="4"/>
        <v>2951439.85</v>
      </c>
      <c r="D76" s="30">
        <f t="shared" si="4"/>
        <v>20690531.499999996</v>
      </c>
      <c r="E76" s="30">
        <f t="shared" si="4"/>
        <v>7935421.120000001</v>
      </c>
      <c r="F76" s="30">
        <f t="shared" si="4"/>
        <v>7935421.120000001</v>
      </c>
      <c r="G76" s="30">
        <f t="shared" si="4"/>
        <v>12755110.379999997</v>
      </c>
    </row>
    <row r="78" spans="1:8" x14ac:dyDescent="0.2">
      <c r="A78" s="1" t="s">
        <v>115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2" sqref="B2:F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3" t="s">
        <v>150</v>
      </c>
      <c r="B1" s="44"/>
      <c r="C1" s="44"/>
      <c r="D1" s="44"/>
      <c r="E1" s="44"/>
      <c r="F1" s="44"/>
      <c r="G1" s="45"/>
    </row>
    <row r="2" spans="1:7" x14ac:dyDescent="0.2">
      <c r="A2" s="23"/>
      <c r="B2" s="35" t="s">
        <v>56</v>
      </c>
      <c r="C2" s="36"/>
      <c r="D2" s="36"/>
      <c r="E2" s="36"/>
      <c r="F2" s="37"/>
      <c r="G2" s="38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2850600.22</v>
      </c>
      <c r="C5" s="32">
        <f t="shared" si="0"/>
        <v>636737.62</v>
      </c>
      <c r="D5" s="32">
        <f t="shared" si="0"/>
        <v>3487337.8400000003</v>
      </c>
      <c r="E5" s="32">
        <f t="shared" si="0"/>
        <v>1552238.9</v>
      </c>
      <c r="F5" s="32">
        <f t="shared" si="0"/>
        <v>1552238.9</v>
      </c>
      <c r="G5" s="32">
        <f t="shared" si="0"/>
        <v>1935098.9400000004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116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2"/>
        <v>0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2850600.22</v>
      </c>
      <c r="C10" s="27">
        <v>636737.62</v>
      </c>
      <c r="D10" s="27">
        <f t="shared" si="1"/>
        <v>3487337.8400000003</v>
      </c>
      <c r="E10" s="27">
        <v>1552238.9</v>
      </c>
      <c r="F10" s="27">
        <v>1552238.9</v>
      </c>
      <c r="G10" s="27">
        <f t="shared" si="2"/>
        <v>1935098.9400000004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14888491.43</v>
      </c>
      <c r="C15" s="32">
        <f t="shared" si="3"/>
        <v>2314702.23</v>
      </c>
      <c r="D15" s="32">
        <f t="shared" si="3"/>
        <v>17203193.66</v>
      </c>
      <c r="E15" s="32">
        <f t="shared" si="3"/>
        <v>6383182.2199999997</v>
      </c>
      <c r="F15" s="32">
        <f t="shared" si="3"/>
        <v>6383182.2199999997</v>
      </c>
      <c r="G15" s="32">
        <f t="shared" si="3"/>
        <v>10820011.440000001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335337.76</v>
      </c>
      <c r="C17" s="27">
        <v>10000</v>
      </c>
      <c r="D17" s="27">
        <f t="shared" ref="D17:D22" si="5">B17+C17</f>
        <v>345337.76</v>
      </c>
      <c r="E17" s="27">
        <v>146112.95999999999</v>
      </c>
      <c r="F17" s="27">
        <v>146112.95999999999</v>
      </c>
      <c r="G17" s="27">
        <f t="shared" si="4"/>
        <v>199224.80000000002</v>
      </c>
    </row>
    <row r="18" spans="1:7" x14ac:dyDescent="0.2">
      <c r="A18" s="17" t="s">
        <v>20</v>
      </c>
      <c r="B18" s="27">
        <v>1554266.92</v>
      </c>
      <c r="C18" s="27">
        <v>38041.64</v>
      </c>
      <c r="D18" s="27">
        <f t="shared" si="5"/>
        <v>1592308.5599999998</v>
      </c>
      <c r="E18" s="27">
        <v>629075.66</v>
      </c>
      <c r="F18" s="27">
        <v>629075.66</v>
      </c>
      <c r="G18" s="27">
        <f t="shared" si="4"/>
        <v>963232.89999999979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3387990.29</v>
      </c>
      <c r="C20" s="27">
        <v>-218731.66</v>
      </c>
      <c r="D20" s="27">
        <f t="shared" si="5"/>
        <v>3169258.63</v>
      </c>
      <c r="E20" s="27">
        <v>1184252.79</v>
      </c>
      <c r="F20" s="27">
        <v>1184252.79</v>
      </c>
      <c r="G20" s="27">
        <f t="shared" si="4"/>
        <v>1985005.8399999999</v>
      </c>
    </row>
    <row r="21" spans="1:7" x14ac:dyDescent="0.2">
      <c r="A21" s="17" t="s">
        <v>45</v>
      </c>
      <c r="B21" s="27">
        <v>9610896.4600000009</v>
      </c>
      <c r="C21" s="27">
        <v>2485392.25</v>
      </c>
      <c r="D21" s="27">
        <f t="shared" si="5"/>
        <v>12096288.710000001</v>
      </c>
      <c r="E21" s="27">
        <v>4423740.8099999996</v>
      </c>
      <c r="F21" s="27">
        <v>4423740.8099999996</v>
      </c>
      <c r="G21" s="27">
        <f t="shared" si="4"/>
        <v>7672547.9000000013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17739091.649999999</v>
      </c>
      <c r="C41" s="28">
        <f t="shared" si="12"/>
        <v>2951439.85</v>
      </c>
      <c r="D41" s="28">
        <f t="shared" si="12"/>
        <v>20690531.5</v>
      </c>
      <c r="E41" s="28">
        <f t="shared" si="12"/>
        <v>7935421.1199999992</v>
      </c>
      <c r="F41" s="28">
        <f t="shared" si="12"/>
        <v>7935421.1199999992</v>
      </c>
      <c r="G41" s="28">
        <f t="shared" si="12"/>
        <v>12755110.380000003</v>
      </c>
    </row>
    <row r="43" spans="1:7" x14ac:dyDescent="0.2">
      <c r="A43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2025-07-24T17:30:35Z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